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489DB89C-6344-4ED9-9961-D11FD9CD8587}" xr6:coauthVersionLast="47" xr6:coauthVersionMax="47" xr10:uidLastSave="{00000000-0000-0000-0000-000000000000}"/>
  <bookViews>
    <workbookView xWindow="28740" yWindow="-60" windowWidth="28920" windowHeight="15720" xr2:uid="{00000000-000D-0000-FFFF-FFFF00000000}"/>
  </bookViews>
  <sheets>
    <sheet name="Attachment" sheetId="1" r:id="rId1"/>
  </sheets>
  <definedNames>
    <definedName name="_xlnm.Print_Area" localSheetId="0">Attachment!$A$1:$F$71</definedName>
    <definedName name="Z_42656511_B4D8_4F96_B13E_D97906B3341F_.wvu.PrintArea" localSheetId="0" hidden="1">Attachment!$A$1:$F$30</definedName>
    <definedName name="Z_C6D943DA_BB19_43A1_B830_736D9C012146_.wvu.PrintArea" localSheetId="0" hidden="1">Attachment!$A$1:$F$70</definedName>
  </definedNames>
  <calcPr calcId="191029"/>
  <customWorkbookViews>
    <customWorkbookView name="Marla Keehn - Personal View" guid="{C6D943DA-BB19-43A1-B830-736D9C012146}" mergeInterval="0" personalView="1" maximized="1" xWindow="1912" yWindow="-8" windowWidth="1936" windowHeight="1056" activeSheetId="1"/>
    <customWorkbookView name="eric.crawford - Personal View" guid="{42656511-B4D8-4F96-B13E-D97906B3341F}" mergeInterval="0" personalView="1" xWindow="-8" windowWidth="1928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E13" i="1"/>
  <c r="E37" i="1" l="1"/>
  <c r="E34" i="1"/>
  <c r="E64" i="1"/>
  <c r="E24" i="1"/>
  <c r="E68" i="1" l="1"/>
  <c r="E57" i="1" l="1"/>
  <c r="E54" i="1"/>
  <c r="E46" i="1"/>
  <c r="E70" i="1" s="1"/>
  <c r="E42" i="1"/>
  <c r="E22" i="1" l="1"/>
</calcChain>
</file>

<file path=xl/sharedStrings.xml><?xml version="1.0" encoding="utf-8"?>
<sst xmlns="http://schemas.openxmlformats.org/spreadsheetml/2006/main" count="108" uniqueCount="61">
  <si>
    <t>INCREASE/</t>
  </si>
  <si>
    <t>REVISED</t>
  </si>
  <si>
    <t>DECREASE</t>
  </si>
  <si>
    <t>BUDGET</t>
  </si>
  <si>
    <t>Total</t>
  </si>
  <si>
    <t>ATTACHMENT "A"</t>
  </si>
  <si>
    <t>Revenue</t>
  </si>
  <si>
    <t>Expenditure</t>
  </si>
  <si>
    <t>CAPITAL IMPROVEMENT FUND</t>
  </si>
  <si>
    <t>Expenditures</t>
  </si>
  <si>
    <t>GENERAL PROJECTS (311 &amp; 312)</t>
  </si>
  <si>
    <t>CAPITAL IMPROVEMENT FUND (continued)</t>
  </si>
  <si>
    <t>Infrastructure - Design</t>
  </si>
  <si>
    <t>Total Capital Improvement Fund Amendments</t>
  </si>
  <si>
    <t>Buildings</t>
  </si>
  <si>
    <t>14217 - Eau Gallie Lighting</t>
  </si>
  <si>
    <t>31441</t>
  </si>
  <si>
    <t>314810</t>
  </si>
  <si>
    <t>381011</t>
  </si>
  <si>
    <t>14217</t>
  </si>
  <si>
    <t>Inter in (159) Eau Gallie</t>
  </si>
  <si>
    <t>18021 - Eau Gallie Site Furnishings</t>
  </si>
  <si>
    <t>18021</t>
  </si>
  <si>
    <t>31550</t>
  </si>
  <si>
    <t>Misc Equipment &amp; Furnishings</t>
  </si>
  <si>
    <t>Infrastructure - Street Lighting</t>
  </si>
  <si>
    <t>56300581</t>
  </si>
  <si>
    <t>591070</t>
  </si>
  <si>
    <t>56300552</t>
  </si>
  <si>
    <t>10521 - Eau Gallie Parking Facilities</t>
  </si>
  <si>
    <t>10521</t>
  </si>
  <si>
    <t>31445</t>
  </si>
  <si>
    <t>OLDE EAU GALLIE RIVERFRONT COMMUNITY REDEVELOPMENT FUND</t>
  </si>
  <si>
    <t>315810</t>
  </si>
  <si>
    <t>590350</t>
  </si>
  <si>
    <t>Reserve for Future Debt Service</t>
  </si>
  <si>
    <t>Total Olde Eau Gallie Riverfront CRA Fund Amendments</t>
  </si>
  <si>
    <t>1584810</t>
  </si>
  <si>
    <t>381016</t>
  </si>
  <si>
    <t>Inter in (311) General Construction</t>
  </si>
  <si>
    <t>158445</t>
  </si>
  <si>
    <t>1584840</t>
  </si>
  <si>
    <t>384009</t>
  </si>
  <si>
    <t>Future Bond Proceeds</t>
  </si>
  <si>
    <t>562000</t>
  </si>
  <si>
    <t>562020</t>
  </si>
  <si>
    <t>Buildings - Design</t>
  </si>
  <si>
    <t>314840</t>
  </si>
  <si>
    <t>Inter to (158) Eau Gallie</t>
  </si>
  <si>
    <t>1584870</t>
  </si>
  <si>
    <t>387042</t>
  </si>
  <si>
    <t>Intra in (159) Eau Gallie</t>
  </si>
  <si>
    <t>Intra to (158) Eau Gallie</t>
  </si>
  <si>
    <t>56300587</t>
  </si>
  <si>
    <t>591710</t>
  </si>
  <si>
    <t>Inter to (311) General Construction</t>
  </si>
  <si>
    <t>5633381</t>
  </si>
  <si>
    <t>338001</t>
  </si>
  <si>
    <t>Tax Incremental Revenue</t>
  </si>
  <si>
    <t>(Transfering project from CIP Fund to Old Eau Gallie Riverfront CRA Fund)</t>
  </si>
  <si>
    <t>Subfund 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</si>
</sst>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name val="Arial"/>
      <family val="2"/>
    </font>
    <font>
      <b/>
      <sz val="10.5"/>
      <name val="Arial"/>
      <family val="2"/>
    </font>
    <font>
      <b/>
      <i/>
      <sz val="10.5"/>
      <name val="Arial"/>
      <family val="2"/>
    </font>
    <font>
      <b/>
      <u/>
      <sz val="10.5"/>
      <name val="Arial"/>
      <family val="2"/>
    </font>
    <font>
      <i/>
      <sz val="10.5"/>
      <name val="Arial"/>
      <family val="2"/>
    </font>
    <font>
      <u/>
      <sz val="10.5"/>
      <name val="Arial"/>
      <family val="2"/>
    </font>
    <font>
      <b/>
      <i/>
      <u/>
      <sz val="10.5"/>
      <name val="Arial"/>
      <family val="2"/>
    </font>
    <font>
      <sz val="10.5"/>
      <color rgb="FF000000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7" applyNumberFormat="0" applyAlignment="0" applyProtection="0"/>
    <xf numFmtId="0" fontId="10" fillId="6" borderId="8" applyNumberFormat="0" applyAlignment="0" applyProtection="0"/>
    <xf numFmtId="0" fontId="11" fillId="6" borderId="7" applyNumberFormat="0" applyAlignment="0" applyProtection="0"/>
    <xf numFmtId="0" fontId="12" fillId="0" borderId="9" applyNumberFormat="0" applyFill="0" applyAlignment="0" applyProtection="0"/>
    <xf numFmtId="0" fontId="13" fillId="7" borderId="10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11" applyNumberFormat="0" applyFont="0" applyAlignment="0" applyProtection="0"/>
  </cellStyleXfs>
  <cellXfs count="38">
    <xf numFmtId="0" fontId="0" fillId="0" borderId="0" xfId="0"/>
    <xf numFmtId="49" fontId="18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37" fontId="19" fillId="0" borderId="2" xfId="0" applyNumberFormat="1" applyFont="1" applyFill="1" applyBorder="1" applyAlignment="1">
      <alignment horizontal="center" vertical="center"/>
    </xf>
    <xf numFmtId="37" fontId="19" fillId="0" borderId="3" xfId="0" applyNumberFormat="1" applyFont="1" applyFill="1" applyBorder="1" applyAlignment="1">
      <alignment horizontal="center" vertical="center"/>
    </xf>
    <xf numFmtId="37" fontId="19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21" fillId="0" borderId="0" xfId="0" applyNumberFormat="1" applyFont="1" applyFill="1" applyAlignment="1">
      <alignment horizontal="left" vertical="center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>
      <alignment horizontal="left" vertical="center"/>
    </xf>
    <xf numFmtId="37" fontId="18" fillId="0" borderId="0" xfId="0" applyNumberFormat="1" applyFont="1" applyFill="1" applyAlignment="1">
      <alignment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right" vertical="center"/>
    </xf>
    <xf numFmtId="37" fontId="19" fillId="0" borderId="1" xfId="0" applyNumberFormat="1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vertical="center"/>
    </xf>
    <xf numFmtId="37" fontId="18" fillId="0" borderId="3" xfId="0" applyNumberFormat="1" applyFont="1" applyFill="1" applyBorder="1" applyAlignment="1">
      <alignment vertical="center"/>
    </xf>
    <xf numFmtId="37" fontId="19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37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right" vertical="center"/>
    </xf>
    <xf numFmtId="37" fontId="18" fillId="0" borderId="0" xfId="0" applyNumberFormat="1" applyFont="1" applyFill="1" applyBorder="1" applyAlignment="1">
      <alignment horizontal="right" vertical="center"/>
    </xf>
    <xf numFmtId="49" fontId="20" fillId="0" borderId="0" xfId="0" applyNumberFormat="1" applyFont="1" applyFill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49" fontId="19" fillId="0" borderId="2" xfId="0" applyNumberFormat="1" applyFont="1" applyFill="1" applyBorder="1" applyAlignment="1">
      <alignment vertical="center"/>
    </xf>
    <xf numFmtId="49" fontId="19" fillId="0" borderId="3" xfId="0" applyNumberFormat="1" applyFont="1" applyFill="1" applyBorder="1" applyAlignment="1">
      <alignment vertical="center"/>
    </xf>
    <xf numFmtId="49" fontId="23" fillId="0" borderId="0" xfId="0" applyNumberFormat="1" applyFont="1" applyFill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49" fontId="22" fillId="0" borderId="0" xfId="0" applyNumberFormat="1" applyFont="1" applyFill="1" applyAlignment="1">
      <alignment horizontal="left" vertical="center"/>
    </xf>
    <xf numFmtId="49" fontId="24" fillId="0" borderId="0" xfId="0" applyNumberFormat="1" applyFont="1" applyFill="1" applyAlignment="1">
      <alignment horizontal="left" vertical="center"/>
    </xf>
    <xf numFmtId="37" fontId="18" fillId="0" borderId="2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5" fillId="0" borderId="0" xfId="0" quotePrefix="1" applyNumberFormat="1" applyFont="1" applyFill="1" applyBorder="1" applyAlignment="1">
      <alignment horizontal="center" vertical="top"/>
    </xf>
    <xf numFmtId="0" fontId="25" fillId="0" borderId="0" xfId="0" applyNumberFormat="1" applyFont="1" applyFill="1" applyBorder="1" applyAlignment="1">
      <alignment horizontal="left" vertical="top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B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te 2" xfId="43" xr:uid="{00000000-0005-0000-0000-000027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abSelected="1" view="pageBreakPreview" topLeftCell="A49" zoomScaleNormal="100" zoomScaleSheetLayoutView="100" workbookViewId="0">
      <selection activeCell="I69" sqref="I69"/>
    </sheetView>
  </sheetViews>
  <sheetFormatPr defaultColWidth="9.140625" defaultRowHeight="15.95" customHeight="1" x14ac:dyDescent="0.2"/>
  <cols>
    <col min="1" max="1" width="13.5703125" style="9" customWidth="1"/>
    <col min="2" max="2" width="9.28515625" style="9" customWidth="1"/>
    <col min="3" max="3" width="7.5703125" style="10" customWidth="1"/>
    <col min="4" max="4" width="41" style="3" customWidth="1"/>
    <col min="5" max="5" width="13.85546875" style="11" bestFit="1" customWidth="1"/>
    <col min="6" max="6" width="12" style="11" bestFit="1" customWidth="1"/>
    <col min="7" max="7" width="11.5703125" style="3" bestFit="1" customWidth="1"/>
    <col min="8" max="8" width="15.28515625" style="3" bestFit="1" customWidth="1"/>
    <col min="9" max="9" width="12" style="3" bestFit="1" customWidth="1"/>
    <col min="10" max="10" width="9.140625" style="3"/>
    <col min="11" max="11" width="12.28515625" style="3" bestFit="1" customWidth="1"/>
    <col min="12" max="12" width="9.140625" style="3"/>
    <col min="13" max="15" width="14.7109375" style="3" bestFit="1" customWidth="1"/>
    <col min="16" max="16384" width="9.140625" style="3"/>
  </cols>
  <sheetData>
    <row r="1" spans="1:6" ht="15.95" customHeight="1" x14ac:dyDescent="0.2">
      <c r="A1" s="1"/>
      <c r="B1" s="35"/>
      <c r="C1" s="35"/>
      <c r="D1" s="2" t="s">
        <v>5</v>
      </c>
      <c r="E1" s="35"/>
      <c r="F1" s="35"/>
    </row>
    <row r="3" spans="1:6" ht="15.95" customHeight="1" x14ac:dyDescent="0.2">
      <c r="A3" s="26" t="s">
        <v>32</v>
      </c>
      <c r="B3" s="26"/>
      <c r="C3" s="26"/>
      <c r="D3" s="26"/>
      <c r="E3" s="4" t="s">
        <v>0</v>
      </c>
      <c r="F3" s="4" t="s">
        <v>1</v>
      </c>
    </row>
    <row r="4" spans="1:6" ht="15.95" customHeight="1" x14ac:dyDescent="0.2">
      <c r="A4" s="27"/>
      <c r="B4" s="27"/>
      <c r="C4" s="27"/>
      <c r="D4" s="27"/>
      <c r="E4" s="5" t="s">
        <v>2</v>
      </c>
      <c r="F4" s="5" t="s">
        <v>3</v>
      </c>
    </row>
    <row r="5" spans="1:6" ht="15.95" customHeight="1" x14ac:dyDescent="0.2">
      <c r="A5" s="33"/>
      <c r="B5" s="25"/>
      <c r="C5" s="3"/>
      <c r="F5" s="3"/>
    </row>
    <row r="6" spans="1:6" ht="15.95" customHeight="1" x14ac:dyDescent="0.2">
      <c r="A6" s="29" t="s">
        <v>6</v>
      </c>
      <c r="D6" s="13"/>
      <c r="E6" s="17"/>
    </row>
    <row r="7" spans="1:6" ht="15.95" customHeight="1" x14ac:dyDescent="0.2">
      <c r="A7" s="9" t="s">
        <v>56</v>
      </c>
      <c r="B7" s="9" t="s">
        <v>57</v>
      </c>
      <c r="C7" s="9"/>
      <c r="D7" s="3" t="s">
        <v>58</v>
      </c>
      <c r="E7" s="19">
        <v>22375</v>
      </c>
      <c r="F7" s="11">
        <v>669414</v>
      </c>
    </row>
    <row r="8" spans="1:6" ht="15.95" customHeight="1" x14ac:dyDescent="0.2">
      <c r="A8" s="28" t="s">
        <v>60</v>
      </c>
      <c r="C8" s="9"/>
      <c r="E8" s="19"/>
    </row>
    <row r="9" spans="1:6" ht="15.95" customHeight="1" x14ac:dyDescent="0.2">
      <c r="A9" s="9" t="s">
        <v>37</v>
      </c>
      <c r="B9" s="9" t="s">
        <v>38</v>
      </c>
      <c r="C9" s="9" t="s">
        <v>30</v>
      </c>
      <c r="D9" s="3" t="s">
        <v>39</v>
      </c>
      <c r="E9" s="19">
        <v>1652217.97</v>
      </c>
      <c r="F9" s="11">
        <v>1652217.97</v>
      </c>
    </row>
    <row r="10" spans="1:6" ht="15.95" customHeight="1" x14ac:dyDescent="0.2">
      <c r="A10" s="9" t="s">
        <v>41</v>
      </c>
      <c r="B10" s="9" t="s">
        <v>42</v>
      </c>
      <c r="C10" s="9" t="s">
        <v>30</v>
      </c>
      <c r="D10" s="3" t="s">
        <v>43</v>
      </c>
      <c r="E10" s="19">
        <v>6835000</v>
      </c>
      <c r="F10" s="11">
        <v>6835000</v>
      </c>
    </row>
    <row r="11" spans="1:6" ht="15.95" customHeight="1" x14ac:dyDescent="0.2">
      <c r="A11" s="9" t="s">
        <v>49</v>
      </c>
      <c r="B11" s="9" t="s">
        <v>50</v>
      </c>
      <c r="C11" s="9" t="s">
        <v>30</v>
      </c>
      <c r="D11" s="3" t="s">
        <v>51</v>
      </c>
      <c r="E11" s="19">
        <v>252250.18</v>
      </c>
      <c r="F11" s="11">
        <v>252250.18</v>
      </c>
    </row>
    <row r="12" spans="1:6" ht="15.95" customHeight="1" x14ac:dyDescent="0.2">
      <c r="A12" s="9" t="s">
        <v>37</v>
      </c>
      <c r="B12" s="9" t="s">
        <v>38</v>
      </c>
      <c r="C12" s="9"/>
      <c r="D12" s="3" t="s">
        <v>39</v>
      </c>
      <c r="E12" s="19">
        <v>-4200</v>
      </c>
      <c r="F12" s="11">
        <v>-4200</v>
      </c>
    </row>
    <row r="13" spans="1:6" ht="15.95" customHeight="1" x14ac:dyDescent="0.2">
      <c r="A13" s="3"/>
      <c r="B13" s="3"/>
      <c r="C13" s="3"/>
      <c r="D13" s="31" t="s">
        <v>4</v>
      </c>
      <c r="E13" s="34">
        <f>SUBTOTAL(9,E7:E12)</f>
        <v>8757643.1500000004</v>
      </c>
    </row>
    <row r="14" spans="1:6" ht="15.95" customHeight="1" x14ac:dyDescent="0.2">
      <c r="A14" s="29" t="s">
        <v>7</v>
      </c>
      <c r="C14" s="12"/>
      <c r="E14" s="19"/>
      <c r="F14" s="19"/>
    </row>
    <row r="15" spans="1:6" ht="15.95" customHeight="1" x14ac:dyDescent="0.2">
      <c r="A15" s="9" t="s">
        <v>26</v>
      </c>
      <c r="B15" s="9" t="s">
        <v>27</v>
      </c>
      <c r="C15" s="12"/>
      <c r="D15" s="3" t="s">
        <v>55</v>
      </c>
      <c r="E15" s="19">
        <v>-909289</v>
      </c>
      <c r="F15" s="19">
        <v>0</v>
      </c>
    </row>
    <row r="16" spans="1:6" ht="15.95" customHeight="1" x14ac:dyDescent="0.2">
      <c r="A16" s="9" t="s">
        <v>28</v>
      </c>
      <c r="B16" s="9" t="s">
        <v>34</v>
      </c>
      <c r="C16" s="12"/>
      <c r="D16" s="18" t="s">
        <v>35</v>
      </c>
      <c r="E16" s="19">
        <f>909289-252250+22375</f>
        <v>679414</v>
      </c>
      <c r="F16" s="19">
        <v>679414</v>
      </c>
    </row>
    <row r="17" spans="1:7" ht="15.95" customHeight="1" x14ac:dyDescent="0.2">
      <c r="A17" s="9" t="s">
        <v>53</v>
      </c>
      <c r="B17" s="9" t="s">
        <v>54</v>
      </c>
      <c r="C17" s="12"/>
      <c r="D17" s="18" t="s">
        <v>52</v>
      </c>
      <c r="E17" s="19">
        <v>252250</v>
      </c>
      <c r="F17" s="19">
        <v>252250</v>
      </c>
    </row>
    <row r="18" spans="1:7" ht="15.95" customHeight="1" x14ac:dyDescent="0.2">
      <c r="A18" s="28" t="s">
        <v>60</v>
      </c>
      <c r="C18" s="12"/>
      <c r="D18" s="18"/>
      <c r="E18" s="19"/>
      <c r="F18" s="19"/>
    </row>
    <row r="19" spans="1:7" ht="15.95" customHeight="1" x14ac:dyDescent="0.2">
      <c r="A19" s="9" t="s">
        <v>40</v>
      </c>
      <c r="B19" s="9" t="s">
        <v>44</v>
      </c>
      <c r="C19" s="12">
        <v>10521</v>
      </c>
      <c r="D19" s="18" t="s">
        <v>14</v>
      </c>
      <c r="E19" s="19">
        <v>7901250</v>
      </c>
      <c r="F19" s="19">
        <v>7649000</v>
      </c>
    </row>
    <row r="20" spans="1:7" ht="15.95" customHeight="1" x14ac:dyDescent="0.2">
      <c r="A20" s="9" t="s">
        <v>40</v>
      </c>
      <c r="B20" s="9" t="s">
        <v>45</v>
      </c>
      <c r="C20" s="12">
        <v>10521</v>
      </c>
      <c r="D20" s="18" t="s">
        <v>46</v>
      </c>
      <c r="E20" s="19">
        <v>838217.97</v>
      </c>
      <c r="F20" s="19">
        <v>838217.97</v>
      </c>
    </row>
    <row r="21" spans="1:7" ht="15.95" customHeight="1" x14ac:dyDescent="0.2">
      <c r="A21" s="9" t="s">
        <v>40</v>
      </c>
      <c r="B21" s="9" t="s">
        <v>45</v>
      </c>
      <c r="C21" s="12"/>
      <c r="D21" s="18" t="s">
        <v>46</v>
      </c>
      <c r="E21" s="16">
        <v>-4200</v>
      </c>
      <c r="F21" s="19">
        <v>-4200</v>
      </c>
    </row>
    <row r="22" spans="1:7" ht="15.95" customHeight="1" x14ac:dyDescent="0.2">
      <c r="A22" s="32"/>
      <c r="B22" s="25"/>
      <c r="D22" s="30" t="s">
        <v>4</v>
      </c>
      <c r="E22" s="19">
        <f>SUBTOTAL(9,E15:E21)</f>
        <v>8757642.9700000007</v>
      </c>
      <c r="F22" s="3"/>
    </row>
    <row r="23" spans="1:7" ht="15.95" customHeight="1" x14ac:dyDescent="0.2">
      <c r="A23" s="32"/>
      <c r="B23" s="25"/>
      <c r="D23" s="30"/>
      <c r="E23" s="19"/>
      <c r="F23" s="3"/>
    </row>
    <row r="24" spans="1:7" ht="15.95" customHeight="1" thickBot="1" x14ac:dyDescent="0.25">
      <c r="A24" s="21"/>
      <c r="B24" s="1"/>
      <c r="C24" s="20"/>
      <c r="D24" s="22" t="s">
        <v>36</v>
      </c>
      <c r="E24" s="14">
        <f>E13</f>
        <v>8757643.1500000004</v>
      </c>
      <c r="F24" s="23"/>
    </row>
    <row r="25" spans="1:7" ht="15.95" customHeight="1" thickTop="1" x14ac:dyDescent="0.2"/>
    <row r="26" spans="1:7" ht="15.95" customHeight="1" x14ac:dyDescent="0.2">
      <c r="A26" s="26" t="s">
        <v>8</v>
      </c>
      <c r="B26" s="26"/>
      <c r="C26" s="26"/>
      <c r="D26" s="26"/>
      <c r="E26" s="4" t="s">
        <v>0</v>
      </c>
      <c r="F26" s="4" t="s">
        <v>1</v>
      </c>
    </row>
    <row r="27" spans="1:7" ht="15.95" customHeight="1" x14ac:dyDescent="0.2">
      <c r="A27" s="27"/>
      <c r="B27" s="27"/>
      <c r="C27" s="27"/>
      <c r="D27" s="27"/>
      <c r="E27" s="5" t="s">
        <v>2</v>
      </c>
      <c r="F27" s="5" t="s">
        <v>3</v>
      </c>
    </row>
    <row r="28" spans="1:7" ht="15.95" customHeight="1" x14ac:dyDescent="0.2">
      <c r="A28" s="15"/>
      <c r="B28" s="15"/>
      <c r="C28" s="15"/>
      <c r="D28" s="15"/>
      <c r="E28" s="6"/>
      <c r="F28" s="6"/>
    </row>
    <row r="29" spans="1:7" ht="15.95" customHeight="1" x14ac:dyDescent="0.2">
      <c r="A29" s="24" t="s">
        <v>10</v>
      </c>
      <c r="D29" s="13"/>
      <c r="E29" s="17"/>
    </row>
    <row r="30" spans="1:7" ht="15.95" customHeight="1" x14ac:dyDescent="0.2">
      <c r="A30" s="24"/>
      <c r="D30" s="13"/>
      <c r="E30" s="17"/>
    </row>
    <row r="31" spans="1:7" ht="15.95" customHeight="1" x14ac:dyDescent="0.2">
      <c r="A31" s="29" t="s">
        <v>6</v>
      </c>
      <c r="D31" s="13"/>
      <c r="E31" s="17"/>
    </row>
    <row r="32" spans="1:7" ht="15.95" customHeight="1" x14ac:dyDescent="0.2">
      <c r="A32" s="25">
        <v>314810</v>
      </c>
      <c r="B32" s="25">
        <v>381011</v>
      </c>
      <c r="C32" s="25"/>
      <c r="D32" s="3" t="s">
        <v>20</v>
      </c>
      <c r="E32" s="19">
        <v>1623017.97</v>
      </c>
      <c r="F32" s="11">
        <v>1623017.97</v>
      </c>
      <c r="G32" s="11"/>
    </row>
    <row r="33" spans="1:7" ht="15.95" customHeight="1" x14ac:dyDescent="0.2">
      <c r="A33" s="25">
        <v>315810</v>
      </c>
      <c r="B33" s="25">
        <v>381011</v>
      </c>
      <c r="C33" s="25"/>
      <c r="D33" s="3" t="s">
        <v>20</v>
      </c>
      <c r="E33" s="19">
        <v>25000</v>
      </c>
      <c r="F33" s="11">
        <v>25000</v>
      </c>
      <c r="G33" s="11"/>
    </row>
    <row r="34" spans="1:7" ht="15.95" customHeight="1" x14ac:dyDescent="0.2">
      <c r="A34" s="25"/>
      <c r="B34" s="25"/>
      <c r="C34" s="25"/>
      <c r="E34" s="34">
        <f>SUM(E32:E33)</f>
        <v>1648017.97</v>
      </c>
      <c r="G34" s="11"/>
    </row>
    <row r="35" spans="1:7" ht="15.95" customHeight="1" x14ac:dyDescent="0.2">
      <c r="A35" s="28" t="s">
        <v>9</v>
      </c>
      <c r="B35" s="25"/>
      <c r="C35" s="25"/>
      <c r="E35" s="19"/>
      <c r="G35" s="11"/>
    </row>
    <row r="36" spans="1:7" ht="15.95" customHeight="1" x14ac:dyDescent="0.2">
      <c r="A36" s="25">
        <v>31481</v>
      </c>
      <c r="B36" s="25">
        <v>591135</v>
      </c>
      <c r="C36" s="25"/>
      <c r="D36" s="3" t="s">
        <v>48</v>
      </c>
      <c r="E36" s="19">
        <v>1648017.97</v>
      </c>
      <c r="F36" s="11">
        <v>1648018</v>
      </c>
      <c r="G36" s="11"/>
    </row>
    <row r="37" spans="1:7" ht="15.95" customHeight="1" x14ac:dyDescent="0.2">
      <c r="A37" s="25"/>
      <c r="B37" s="25"/>
      <c r="C37" s="25"/>
      <c r="D37" s="31"/>
      <c r="E37" s="34">
        <f>SUM(E36)</f>
        <v>1648017.97</v>
      </c>
      <c r="G37" s="11"/>
    </row>
    <row r="38" spans="1:7" ht="15.95" customHeight="1" x14ac:dyDescent="0.2">
      <c r="A38" s="8" t="s">
        <v>15</v>
      </c>
      <c r="D38" s="13"/>
      <c r="E38" s="17"/>
    </row>
    <row r="39" spans="1:7" ht="15.95" customHeight="1" x14ac:dyDescent="0.2">
      <c r="A39" s="10"/>
      <c r="D39" s="13"/>
      <c r="E39" s="17"/>
    </row>
    <row r="40" spans="1:7" ht="15.95" customHeight="1" x14ac:dyDescent="0.2">
      <c r="A40" s="29" t="s">
        <v>6</v>
      </c>
      <c r="D40" s="13"/>
      <c r="E40" s="17"/>
    </row>
    <row r="41" spans="1:7" ht="15.95" customHeight="1" x14ac:dyDescent="0.2">
      <c r="A41" s="9" t="s">
        <v>17</v>
      </c>
      <c r="B41" s="9" t="s">
        <v>18</v>
      </c>
      <c r="C41" s="9" t="s">
        <v>19</v>
      </c>
      <c r="D41" s="3" t="s">
        <v>20</v>
      </c>
      <c r="E41" s="16">
        <v>-789000</v>
      </c>
      <c r="F41" s="11">
        <v>31000</v>
      </c>
    </row>
    <row r="42" spans="1:7" ht="15.95" customHeight="1" x14ac:dyDescent="0.2">
      <c r="A42" s="3"/>
      <c r="B42" s="3"/>
      <c r="C42" s="3"/>
      <c r="D42" s="31" t="s">
        <v>4</v>
      </c>
      <c r="E42" s="19">
        <f>SUBTOTAL(9,E41)</f>
        <v>-789000</v>
      </c>
    </row>
    <row r="43" spans="1:7" ht="15.95" customHeight="1" x14ac:dyDescent="0.2">
      <c r="A43" s="28" t="s">
        <v>9</v>
      </c>
      <c r="D43" s="7"/>
      <c r="E43" s="19"/>
    </row>
    <row r="44" spans="1:7" ht="15.95" customHeight="1" x14ac:dyDescent="0.2">
      <c r="A44" s="9" t="s">
        <v>16</v>
      </c>
      <c r="B44" s="36">
        <v>565080</v>
      </c>
      <c r="C44" s="36">
        <v>14217</v>
      </c>
      <c r="D44" s="37" t="s">
        <v>12</v>
      </c>
      <c r="E44" s="11">
        <v>-4400</v>
      </c>
      <c r="F44" s="11">
        <v>31000</v>
      </c>
    </row>
    <row r="45" spans="1:7" ht="15.95" customHeight="1" x14ac:dyDescent="0.2">
      <c r="A45" s="9" t="s">
        <v>16</v>
      </c>
      <c r="B45" s="36">
        <v>565070</v>
      </c>
      <c r="C45" s="36">
        <v>14217</v>
      </c>
      <c r="D45" s="37" t="s">
        <v>25</v>
      </c>
      <c r="E45" s="16">
        <v>-784600</v>
      </c>
      <c r="F45" s="11">
        <v>0</v>
      </c>
    </row>
    <row r="46" spans="1:7" ht="15.95" customHeight="1" x14ac:dyDescent="0.2">
      <c r="A46" s="25"/>
      <c r="B46" s="25"/>
      <c r="C46" s="25"/>
      <c r="D46" s="31" t="s">
        <v>4</v>
      </c>
      <c r="E46" s="19">
        <f>SUBTOTAL(9,E44:E45)</f>
        <v>-789000</v>
      </c>
    </row>
    <row r="47" spans="1:7" ht="15.95" customHeight="1" x14ac:dyDescent="0.2">
      <c r="A47" s="26" t="s">
        <v>11</v>
      </c>
      <c r="B47" s="26"/>
      <c r="C47" s="26"/>
      <c r="D47" s="26"/>
      <c r="E47" s="4" t="s">
        <v>0</v>
      </c>
      <c r="F47" s="4" t="s">
        <v>1</v>
      </c>
    </row>
    <row r="48" spans="1:7" ht="15.95" customHeight="1" x14ac:dyDescent="0.2">
      <c r="A48" s="27"/>
      <c r="B48" s="27"/>
      <c r="C48" s="27"/>
      <c r="D48" s="27"/>
      <c r="E48" s="5" t="s">
        <v>2</v>
      </c>
      <c r="F48" s="5" t="s">
        <v>3</v>
      </c>
    </row>
    <row r="49" spans="1:7" ht="16.5" customHeight="1" x14ac:dyDescent="0.2">
      <c r="A49" s="25"/>
      <c r="B49" s="25"/>
      <c r="C49" s="25"/>
      <c r="D49" s="31"/>
      <c r="E49" s="19"/>
    </row>
    <row r="50" spans="1:7" ht="15.95" customHeight="1" x14ac:dyDescent="0.2">
      <c r="A50" s="8" t="s">
        <v>21</v>
      </c>
      <c r="D50" s="13"/>
      <c r="E50" s="17"/>
    </row>
    <row r="51" spans="1:7" ht="15.95" customHeight="1" x14ac:dyDescent="0.2">
      <c r="A51" s="10"/>
      <c r="D51" s="13"/>
      <c r="E51" s="17"/>
    </row>
    <row r="52" spans="1:7" ht="15.95" customHeight="1" x14ac:dyDescent="0.2">
      <c r="A52" s="29" t="s">
        <v>6</v>
      </c>
      <c r="D52" s="13"/>
      <c r="E52" s="17"/>
    </row>
    <row r="53" spans="1:7" ht="15.95" customHeight="1" x14ac:dyDescent="0.2">
      <c r="A53" s="9" t="s">
        <v>33</v>
      </c>
      <c r="B53" s="9" t="s">
        <v>18</v>
      </c>
      <c r="C53" s="9" t="s">
        <v>22</v>
      </c>
      <c r="D53" s="3" t="s">
        <v>20</v>
      </c>
      <c r="E53" s="16">
        <v>-25000</v>
      </c>
      <c r="F53" s="11">
        <v>0</v>
      </c>
    </row>
    <row r="54" spans="1:7" ht="15.95" customHeight="1" x14ac:dyDescent="0.2">
      <c r="A54" s="3"/>
      <c r="B54" s="3"/>
      <c r="C54" s="3"/>
      <c r="D54" s="31" t="s">
        <v>4</v>
      </c>
      <c r="E54" s="19">
        <f>SUBTOTAL(9,E53)</f>
        <v>-25000</v>
      </c>
    </row>
    <row r="55" spans="1:7" ht="15.95" customHeight="1" x14ac:dyDescent="0.2">
      <c r="A55" s="28" t="s">
        <v>9</v>
      </c>
      <c r="D55" s="7"/>
      <c r="E55" s="19"/>
    </row>
    <row r="56" spans="1:7" ht="15.95" customHeight="1" x14ac:dyDescent="0.2">
      <c r="A56" s="9" t="s">
        <v>23</v>
      </c>
      <c r="B56" s="36">
        <v>552220</v>
      </c>
      <c r="C56" s="36">
        <v>18021</v>
      </c>
      <c r="D56" s="37" t="s">
        <v>24</v>
      </c>
      <c r="E56" s="16">
        <v>-25000</v>
      </c>
      <c r="F56" s="11">
        <v>0</v>
      </c>
    </row>
    <row r="57" spans="1:7" ht="15.95" customHeight="1" x14ac:dyDescent="0.2">
      <c r="A57" s="25"/>
      <c r="B57" s="25"/>
      <c r="C57" s="25"/>
      <c r="D57" s="31" t="s">
        <v>4</v>
      </c>
      <c r="E57" s="19">
        <f>SUBTOTAL(9,E56:E56)</f>
        <v>-25000</v>
      </c>
    </row>
    <row r="58" spans="1:7" ht="15.95" customHeight="1" x14ac:dyDescent="0.2">
      <c r="A58" s="25"/>
      <c r="B58" s="25"/>
      <c r="C58" s="25"/>
      <c r="D58" s="31"/>
      <c r="E58" s="19"/>
    </row>
    <row r="59" spans="1:7" ht="15.95" customHeight="1" x14ac:dyDescent="0.2">
      <c r="A59" s="8" t="s">
        <v>29</v>
      </c>
      <c r="D59" s="13"/>
      <c r="E59" s="17"/>
    </row>
    <row r="60" spans="1:7" ht="15.95" customHeight="1" x14ac:dyDescent="0.2">
      <c r="A60" s="10" t="s">
        <v>59</v>
      </c>
      <c r="D60" s="13"/>
      <c r="E60" s="17"/>
    </row>
    <row r="61" spans="1:7" ht="15.95" customHeight="1" x14ac:dyDescent="0.2">
      <c r="A61" s="29" t="s">
        <v>6</v>
      </c>
      <c r="D61" s="13"/>
      <c r="E61" s="17"/>
    </row>
    <row r="62" spans="1:7" ht="15.95" customHeight="1" x14ac:dyDescent="0.2">
      <c r="A62" s="9" t="s">
        <v>17</v>
      </c>
      <c r="B62" s="9" t="s">
        <v>18</v>
      </c>
      <c r="C62" s="9" t="s">
        <v>30</v>
      </c>
      <c r="D62" s="3" t="s">
        <v>20</v>
      </c>
      <c r="E62" s="19">
        <v>-1747506.97</v>
      </c>
      <c r="F62" s="11">
        <v>0</v>
      </c>
      <c r="G62" s="11"/>
    </row>
    <row r="63" spans="1:7" ht="15.95" customHeight="1" x14ac:dyDescent="0.2">
      <c r="A63" s="9" t="s">
        <v>47</v>
      </c>
      <c r="B63" s="9" t="s">
        <v>42</v>
      </c>
      <c r="C63" s="9" t="s">
        <v>30</v>
      </c>
      <c r="D63" s="3" t="s">
        <v>43</v>
      </c>
      <c r="E63" s="19">
        <v>-6835000</v>
      </c>
      <c r="F63" s="11">
        <v>0</v>
      </c>
      <c r="G63" s="11"/>
    </row>
    <row r="64" spans="1:7" ht="15.95" customHeight="1" x14ac:dyDescent="0.2">
      <c r="A64" s="3"/>
      <c r="B64" s="3"/>
      <c r="C64" s="3"/>
      <c r="D64" s="31" t="s">
        <v>4</v>
      </c>
      <c r="E64" s="34">
        <f>SUBTOTAL(9,E62:E63)</f>
        <v>-8582506.9700000007</v>
      </c>
    </row>
    <row r="65" spans="1:7" ht="15.95" customHeight="1" x14ac:dyDescent="0.2">
      <c r="A65" s="28" t="s">
        <v>9</v>
      </c>
      <c r="D65" s="7"/>
      <c r="E65" s="19"/>
    </row>
    <row r="66" spans="1:7" ht="15.95" customHeight="1" x14ac:dyDescent="0.2">
      <c r="A66" s="9" t="s">
        <v>31</v>
      </c>
      <c r="B66" s="36">
        <v>562000</v>
      </c>
      <c r="C66" s="36">
        <v>10521</v>
      </c>
      <c r="D66" s="37" t="s">
        <v>14</v>
      </c>
      <c r="E66" s="19">
        <v>-7744289</v>
      </c>
      <c r="F66" s="11">
        <v>0</v>
      </c>
      <c r="G66" s="11"/>
    </row>
    <row r="67" spans="1:7" ht="15.95" customHeight="1" x14ac:dyDescent="0.2">
      <c r="A67" s="9" t="s">
        <v>31</v>
      </c>
      <c r="B67" s="36">
        <v>562020</v>
      </c>
      <c r="C67" s="36">
        <v>10521</v>
      </c>
      <c r="D67" s="37" t="s">
        <v>46</v>
      </c>
      <c r="E67" s="16">
        <v>-838217.97</v>
      </c>
      <c r="F67" s="11">
        <v>0</v>
      </c>
      <c r="G67" s="11"/>
    </row>
    <row r="68" spans="1:7" ht="15.95" customHeight="1" x14ac:dyDescent="0.2">
      <c r="A68" s="25"/>
      <c r="B68" s="25"/>
      <c r="C68" s="25"/>
      <c r="D68" s="31" t="s">
        <v>4</v>
      </c>
      <c r="E68" s="19">
        <f>SUBTOTAL(9,E66:E67)</f>
        <v>-8582506.9700000007</v>
      </c>
      <c r="G68" s="11"/>
    </row>
    <row r="69" spans="1:7" ht="15.95" customHeight="1" x14ac:dyDescent="0.2">
      <c r="A69" s="25"/>
      <c r="B69" s="25"/>
      <c r="C69" s="25"/>
      <c r="D69" s="31"/>
      <c r="E69" s="19"/>
    </row>
    <row r="70" spans="1:7" ht="15.95" customHeight="1" thickBot="1" x14ac:dyDescent="0.25">
      <c r="A70" s="21"/>
      <c r="B70" s="1"/>
      <c r="C70" s="20"/>
      <c r="D70" s="22" t="s">
        <v>13</v>
      </c>
      <c r="E70" s="14">
        <f>E46+E57+E68+E37</f>
        <v>-7748489.0000000009</v>
      </c>
      <c r="F70" s="23"/>
    </row>
    <row r="71" spans="1:7" ht="15.95" customHeight="1" thickTop="1" x14ac:dyDescent="0.2"/>
  </sheetData>
  <customSheetViews>
    <customSheetView guid="{C6D943DA-BB19-43A1-B830-736D9C012146}" scale="150" showPageBreaks="1" fitToPage="1" printArea="1" view="pageBreakPreview" topLeftCell="A214">
      <selection activeCell="D249" sqref="D249"/>
      <rowBreaks count="5" manualBreakCount="5">
        <brk id="44" max="7" man="1"/>
        <brk id="90" max="7" man="1"/>
        <brk id="136" max="7" man="1"/>
        <brk id="182" max="7" man="1"/>
        <brk id="231" max="7" man="1"/>
      </rowBreaks>
      <pageMargins left="0.5" right="0.5" top="0.5" bottom="0.5" header="0.3" footer="0.3"/>
      <printOptions horizontalCentered="1"/>
      <pageSetup scale="98" fitToHeight="0" orientation="portrait" r:id="rId1"/>
      <headerFooter differentFirst="1" alignWithMargins="0">
        <oddFooter>&amp;C- &amp;P -</oddFooter>
        <firstFooter>&amp;C- &amp;P -</firstFooter>
      </headerFooter>
    </customSheetView>
    <customSheetView guid="{42656511-B4D8-4F96-B13E-D97906B3341F}" scale="150" showPageBreaks="1" fitToPage="1" printArea="1" view="pageBreakPreview" topLeftCell="A191">
      <selection activeCell="F198" sqref="F198"/>
      <rowBreaks count="7" manualBreakCount="7">
        <brk id="42" max="7" man="1"/>
        <brk id="78" max="7" man="1"/>
        <brk id="120" max="7" man="1"/>
        <brk id="163" max="7" man="1"/>
        <brk id="205" max="7" man="1"/>
        <brk id="254" max="7" man="1"/>
        <brk id="301" max="7" man="1"/>
      </rowBreaks>
      <pageMargins left="0.5" right="0.5" top="0.5" bottom="0.5" header="0.3" footer="0.3"/>
      <printOptions horizontalCentered="1"/>
      <pageSetup scale="98" fitToHeight="0" orientation="portrait" r:id="rId2"/>
      <headerFooter differentFirst="1" alignWithMargins="0">
        <oddFooter>&amp;C- &amp;P -</oddFooter>
        <firstFooter>&amp;C- &amp;P -</firstFooter>
      </headerFooter>
    </customSheetView>
  </customSheetViews>
  <phoneticPr fontId="26" type="noConversion"/>
  <printOptions horizontalCentered="1"/>
  <pageMargins left="0.5" right="0.5" top="0.5" bottom="0.5" header="0.3" footer="0.3"/>
  <pageSetup fitToHeight="0" orientation="portrait" r:id="rId3"/>
  <headerFooter differentFirst="1" alignWithMargins="0">
    <oddFooter>&amp;C- &amp;P -</oddFooter>
    <firstFooter>&amp;C- &amp;P -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Attachment</vt:lpstr>
      <vt:lpstr>Attachment!Print_Area</vt:lpstr>
    </vt:vector>
  </TitlesOfParts>
  <Company>City of Melbourne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Swanke</dc:creator>
  <cp:lastModifiedBy>eric.crawford</cp:lastModifiedBy>
  <cp:lastPrinted>2022-04-26T16:12:40Z</cp:lastPrinted>
  <dcterms:created xsi:type="dcterms:W3CDTF">2007-01-29T16:59:23Z</dcterms:created>
  <dcterms:modified xsi:type="dcterms:W3CDTF">2022-05-12T18:05:57Z</dcterms:modified>
</cp:coreProperties>
</file>