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City Council\2-27-24 Biosolids Project\"/>
    </mc:Choice>
  </mc:AlternateContent>
  <xr:revisionPtr revIDLastSave="0" documentId="13_ncr:1_{6B1187D3-5218-4A74-81DF-D0152DBFE0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 Attachment A" sheetId="5" r:id="rId1"/>
  </sheets>
  <definedNames>
    <definedName name="_xlnm.Print_Area" localSheetId="0">'Budget Attachment A'!$A$1:$F$47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5" l="1"/>
  <c r="F43" i="5"/>
  <c r="E39" i="5"/>
  <c r="F38" i="5"/>
  <c r="E44" i="5"/>
  <c r="F31" i="5"/>
  <c r="E27" i="5"/>
  <c r="F26" i="5"/>
  <c r="F25" i="5"/>
  <c r="F24" i="5"/>
  <c r="E32" i="5"/>
  <c r="E13" i="5"/>
  <c r="F12" i="5"/>
  <c r="F11" i="5"/>
  <c r="E18" i="5" l="1"/>
</calcChain>
</file>

<file path=xl/sharedStrings.xml><?xml version="1.0" encoding="utf-8"?>
<sst xmlns="http://schemas.openxmlformats.org/spreadsheetml/2006/main" count="75" uniqueCount="31">
  <si>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</si>
  <si>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</si>
  <si>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</si>
  <si>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</si>
  <si>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</si>
  <si>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</si>
  <si>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</si>
  <si>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</si>
  <si>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</si>
  <si>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</si>
  <si>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AMOUNT</t>
  </si>
  <si>
    <t>REVISED BUDGET</t>
  </si>
  <si>
    <t>413 - Water &amp; Sewer Projects</t>
  </si>
  <si>
    <t>33516 - Grant WRF Facility Improvements</t>
  </si>
  <si>
    <t>413840</t>
  </si>
  <si>
    <t>384503</t>
  </si>
  <si>
    <t>SRF Loan 4 Proceeds</t>
  </si>
  <si>
    <t>413384</t>
  </si>
  <si>
    <t>338002</t>
  </si>
  <si>
    <t>Save Our Lagoon (SOIRL) Trust</t>
  </si>
  <si>
    <t>Improvements Other Than Bldg</t>
  </si>
  <si>
    <t>33519 - Biosolids Process Improvements</t>
  </si>
  <si>
    <t>384009</t>
  </si>
  <si>
    <t>Future Bond Proceeds</t>
  </si>
  <si>
    <t>413870</t>
  </si>
  <si>
    <t>387028</t>
  </si>
  <si>
    <t>Intra In (419) W&amp;S</t>
  </si>
  <si>
    <t>30099</t>
  </si>
  <si>
    <t>Unappropriated Budget Savings</t>
  </si>
  <si>
    <t>Total Increase to Water &amp; Sewer Projects - Fund 413</t>
  </si>
  <si>
    <t>30099 - Water &amp; Sewer Unappropriated Budget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</si>
</sst>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78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41" fontId="9" fillId="0" borderId="13" xfId="44" applyNumberFormat="1" applyFont="1" applyFill="1" applyBorder="1" applyAlignment="1">
      <alignment horizontal="left"/>
    </xf>
    <xf numFmtId="40" fontId="9" fillId="0" borderId="0" xfId="44" applyNumberFormat="1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41" fontId="9" fillId="0" borderId="0" xfId="44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37" fontId="9" fillId="0" borderId="0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center" vertical="center"/>
    </xf>
    <xf numFmtId="41" fontId="8" fillId="0" borderId="13" xfId="0" applyNumberFormat="1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B00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te 2" xfId="43" xr:uid="{00000000-0005-0000-0000-000028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view="pageBreakPreview" zoomScale="110" zoomScaleNormal="100" zoomScaleSheetLayoutView="110" workbookViewId="0"/>
  </sheetViews>
  <sheetFormatPr defaultColWidth="9.140625" defaultRowHeight="15.95" customHeight="1" x14ac:dyDescent="0.2"/>
  <cols>
    <col min="1" max="1" width="9.85546875" style="20" customWidth="1"/>
    <col min="2" max="2" width="8.42578125" style="20" customWidth="1"/>
    <col min="3" max="3" width="7.7109375" style="51" customWidth="1"/>
    <col min="4" max="4" width="30.42578125" style="18" customWidth="1"/>
    <col min="5" max="5" width="13.140625" style="21" bestFit="1" customWidth="1"/>
    <col min="6" max="6" width="15" style="21" customWidth="1"/>
    <col min="7" max="7" width="11.42578125" style="17" customWidth="1"/>
    <col min="8" max="8" width="15.7109375" style="18" bestFit="1" customWidth="1"/>
    <col min="9" max="9" width="9.85546875" style="18" bestFit="1" customWidth="1"/>
    <col min="10" max="10" width="15.28515625" style="18" bestFit="1" customWidth="1"/>
    <col min="11" max="11" width="12" style="18" bestFit="1" customWidth="1"/>
    <col min="12" max="12" width="9.140625" style="18"/>
    <col min="13" max="13" width="12.28515625" style="18" bestFit="1" customWidth="1"/>
    <col min="14" max="14" width="9.140625" style="18"/>
    <col min="15" max="17" width="14.7109375" style="18" bestFit="1" customWidth="1"/>
    <col min="18" max="16384" width="9.140625" style="18"/>
  </cols>
  <sheetData>
    <row r="1" spans="1:12" ht="15.95" customHeight="1" x14ac:dyDescent="0.2">
      <c r="B1" s="61"/>
      <c r="C1" s="61"/>
      <c r="D1" s="60" t="s">
        <v>1</v>
      </c>
      <c r="E1" s="61"/>
      <c r="F1" s="61"/>
    </row>
    <row r="2" spans="1:12" ht="15.95" customHeight="1" x14ac:dyDescent="0.2">
      <c r="A2" s="58"/>
      <c r="B2" s="59"/>
      <c r="C2" s="59"/>
      <c r="D2" s="59"/>
      <c r="E2" s="59"/>
      <c r="F2" s="59"/>
    </row>
    <row r="3" spans="1:12" s="26" customFormat="1" ht="26.25" customHeight="1" x14ac:dyDescent="0.25">
      <c r="A3" s="5" t="s">
        <v>8</v>
      </c>
      <c r="B3" s="6"/>
      <c r="C3" s="5"/>
      <c r="D3" s="6"/>
      <c r="E3" s="5"/>
      <c r="F3" s="6"/>
      <c r="G3" s="25"/>
      <c r="H3" s="27"/>
      <c r="I3" s="28"/>
      <c r="J3" s="28"/>
      <c r="K3" s="28"/>
      <c r="L3" s="28"/>
    </row>
    <row r="4" spans="1:12" s="26" customFormat="1" ht="15.95" customHeight="1" x14ac:dyDescent="0.25">
      <c r="A4" s="23"/>
      <c r="B4" s="24"/>
      <c r="C4" s="23"/>
      <c r="D4" s="24"/>
      <c r="E4" s="23"/>
      <c r="F4" s="24"/>
      <c r="G4" s="25"/>
      <c r="H4" s="27"/>
      <c r="I4" s="28"/>
      <c r="J4" s="28"/>
      <c r="K4" s="28"/>
      <c r="L4" s="28"/>
    </row>
    <row r="5" spans="1:12" s="26" customFormat="1" ht="15.95" customHeight="1" x14ac:dyDescent="0.25">
      <c r="A5" s="22" t="s">
        <v>12</v>
      </c>
      <c r="B5" s="24"/>
      <c r="C5" s="23"/>
      <c r="D5" s="24"/>
      <c r="E5" s="23"/>
      <c r="F5" s="24"/>
      <c r="G5" s="25"/>
      <c r="H5" s="27"/>
      <c r="I5" s="28"/>
      <c r="J5" s="28"/>
      <c r="K5" s="28"/>
      <c r="L5" s="28"/>
    </row>
    <row r="6" spans="1:12" ht="15.95" customHeight="1" x14ac:dyDescent="0.2">
      <c r="A6" s="22"/>
      <c r="B6" s="18"/>
      <c r="C6" s="29"/>
      <c r="D6" s="30"/>
      <c r="E6" s="7"/>
      <c r="F6" s="7"/>
      <c r="G6" s="31"/>
      <c r="H6" s="32"/>
      <c r="I6" s="32"/>
      <c r="J6" s="32"/>
      <c r="K6" s="32"/>
      <c r="L6" s="32"/>
    </row>
    <row r="7" spans="1:12" s="11" customFormat="1" ht="15.95" customHeight="1" x14ac:dyDescent="0.2">
      <c r="A7" s="2" t="s">
        <v>13</v>
      </c>
      <c r="C7" s="12"/>
      <c r="D7" s="13"/>
      <c r="E7" s="13"/>
      <c r="F7" s="33"/>
      <c r="G7" s="33"/>
      <c r="H7" s="34"/>
    </row>
    <row r="8" spans="1:12" s="11" customFormat="1" ht="15.95" customHeight="1" x14ac:dyDescent="0.2">
      <c r="A8" s="10"/>
      <c r="C8" s="12"/>
      <c r="D8" s="13"/>
      <c r="E8" s="13"/>
      <c r="F8" s="33"/>
      <c r="G8" s="33"/>
      <c r="H8" s="34"/>
    </row>
    <row r="9" spans="1:12" ht="28.5" customHeight="1" x14ac:dyDescent="0.25">
      <c r="A9" s="2" t="s">
        <v>6</v>
      </c>
      <c r="B9" s="19"/>
      <c r="C9" s="18"/>
      <c r="E9" s="7"/>
      <c r="F9" s="7"/>
      <c r="G9" s="31"/>
      <c r="H9" s="35"/>
      <c r="I9" s="32"/>
      <c r="J9" s="32"/>
      <c r="K9" s="32"/>
      <c r="L9" s="32"/>
    </row>
    <row r="10" spans="1:12" ht="15.95" customHeight="1" x14ac:dyDescent="0.25">
      <c r="A10" s="71" t="s">
        <v>2</v>
      </c>
      <c r="B10" s="71" t="s">
        <v>3</v>
      </c>
      <c r="C10" s="9" t="s">
        <v>4</v>
      </c>
      <c r="D10" s="75" t="s">
        <v>5</v>
      </c>
      <c r="E10" s="3" t="s">
        <v>10</v>
      </c>
      <c r="F10" s="3" t="s">
        <v>11</v>
      </c>
      <c r="H10" s="27"/>
      <c r="I10" s="28"/>
      <c r="J10" s="28"/>
      <c r="K10" s="28"/>
      <c r="L10" s="28"/>
    </row>
    <row r="11" spans="1:12" ht="15.95" customHeight="1" x14ac:dyDescent="0.25">
      <c r="A11" s="67" t="s">
        <v>14</v>
      </c>
      <c r="B11" s="67" t="s">
        <v>15</v>
      </c>
      <c r="C11" s="68">
        <v>33516</v>
      </c>
      <c r="D11" s="69" t="s">
        <v>16</v>
      </c>
      <c r="E11" s="70">
        <v>-8400000</v>
      </c>
      <c r="F11" s="70">
        <f>8400000+E11</f>
        <v>0</v>
      </c>
      <c r="H11" s="27"/>
      <c r="I11" s="28"/>
      <c r="J11" s="28"/>
      <c r="K11" s="28"/>
      <c r="L11" s="28"/>
    </row>
    <row r="12" spans="1:12" ht="15" customHeight="1" x14ac:dyDescent="0.25">
      <c r="A12" s="67" t="s">
        <v>17</v>
      </c>
      <c r="B12" s="67" t="s">
        <v>18</v>
      </c>
      <c r="C12" s="68">
        <v>33516</v>
      </c>
      <c r="D12" s="69" t="s">
        <v>19</v>
      </c>
      <c r="E12" s="70">
        <v>1353900</v>
      </c>
      <c r="F12" s="70">
        <f>5415600+E12</f>
        <v>6769500</v>
      </c>
      <c r="H12" s="27"/>
      <c r="I12" s="28"/>
      <c r="J12" s="28"/>
      <c r="K12" s="28"/>
      <c r="L12" s="28"/>
    </row>
    <row r="13" spans="1:12" s="43" customFormat="1" ht="15.95" customHeight="1" x14ac:dyDescent="0.25">
      <c r="A13" s="38"/>
      <c r="B13" s="52"/>
      <c r="C13" s="47"/>
      <c r="D13" s="8" t="s">
        <v>7</v>
      </c>
      <c r="E13" s="72">
        <f>SUBTOTAL(9,E11:E12)</f>
        <v>-7046100</v>
      </c>
      <c r="F13" s="36"/>
      <c r="G13" s="40"/>
      <c r="H13" s="41"/>
      <c r="I13" s="42"/>
      <c r="J13" s="42"/>
      <c r="K13" s="42"/>
      <c r="L13" s="42"/>
    </row>
    <row r="14" spans="1:12" s="43" customFormat="1" ht="15.95" customHeight="1" x14ac:dyDescent="0.25">
      <c r="A14" s="38"/>
      <c r="B14" s="52"/>
      <c r="C14" s="47"/>
      <c r="D14" s="8"/>
      <c r="E14" s="15"/>
      <c r="F14" s="36"/>
      <c r="G14" s="40"/>
      <c r="H14" s="41"/>
      <c r="I14" s="42"/>
      <c r="J14" s="42"/>
      <c r="K14" s="42"/>
      <c r="L14" s="42"/>
    </row>
    <row r="15" spans="1:12" s="37" customFormat="1" ht="15" customHeight="1" x14ac:dyDescent="0.25">
      <c r="A15" s="56" t="s">
        <v>0</v>
      </c>
      <c r="B15" s="53"/>
      <c r="C15" s="54"/>
      <c r="D15" s="55"/>
      <c r="E15" s="36"/>
      <c r="F15" s="36"/>
      <c r="G15" s="46"/>
      <c r="H15" s="41"/>
      <c r="I15" s="42"/>
      <c r="J15" s="42"/>
      <c r="K15" s="42"/>
      <c r="L15" s="42"/>
    </row>
    <row r="16" spans="1:12" s="37" customFormat="1" ht="15.95" customHeight="1" x14ac:dyDescent="0.25">
      <c r="A16" s="71" t="s">
        <v>2</v>
      </c>
      <c r="B16" s="71" t="s">
        <v>3</v>
      </c>
      <c r="C16" s="73" t="s">
        <v>4</v>
      </c>
      <c r="D16" s="75" t="s">
        <v>5</v>
      </c>
      <c r="E16" s="3" t="s">
        <v>10</v>
      </c>
      <c r="F16" s="7" t="s">
        <v>11</v>
      </c>
      <c r="G16" s="46"/>
      <c r="H16" s="41"/>
      <c r="I16" s="42"/>
      <c r="J16" s="42"/>
      <c r="K16" s="42"/>
      <c r="L16" s="42"/>
    </row>
    <row r="17" spans="1:12" s="37" customFormat="1" ht="15.95" customHeight="1" x14ac:dyDescent="0.25">
      <c r="A17" s="65">
        <v>41335</v>
      </c>
      <c r="B17" s="65">
        <v>563000</v>
      </c>
      <c r="C17" s="65">
        <v>33516</v>
      </c>
      <c r="D17" s="64" t="s">
        <v>20</v>
      </c>
      <c r="E17" s="66">
        <v>-7046100</v>
      </c>
      <c r="F17" s="63">
        <v>16241500</v>
      </c>
      <c r="G17" s="46"/>
      <c r="H17" s="41"/>
      <c r="I17" s="42"/>
      <c r="J17" s="42"/>
      <c r="K17" s="42"/>
      <c r="L17" s="42"/>
    </row>
    <row r="18" spans="1:12" s="43" customFormat="1" ht="15.95" customHeight="1" x14ac:dyDescent="0.25">
      <c r="A18" s="38"/>
      <c r="B18" s="39"/>
      <c r="C18" s="47"/>
      <c r="D18" s="8" t="s">
        <v>9</v>
      </c>
      <c r="E18" s="72">
        <f>SUBTOTAL(9,E17:E17)</f>
        <v>-7046100</v>
      </c>
      <c r="F18" s="48"/>
      <c r="G18" s="40"/>
      <c r="H18" s="62"/>
      <c r="I18" s="62"/>
      <c r="J18" s="62"/>
      <c r="K18" s="62"/>
      <c r="L18" s="42"/>
    </row>
    <row r="19" spans="1:12" s="43" customFormat="1" ht="15.95" customHeight="1" x14ac:dyDescent="0.25">
      <c r="A19" s="38"/>
      <c r="B19" s="39"/>
      <c r="C19" s="47"/>
      <c r="D19" s="8"/>
      <c r="E19" s="15"/>
      <c r="F19" s="48"/>
      <c r="G19" s="40"/>
      <c r="H19" s="62"/>
      <c r="I19" s="62"/>
      <c r="J19" s="62"/>
      <c r="K19" s="62"/>
      <c r="L19" s="42"/>
    </row>
    <row r="20" spans="1:12" s="43" customFormat="1" ht="15.95" customHeight="1" x14ac:dyDescent="0.25">
      <c r="A20" s="2" t="s">
        <v>21</v>
      </c>
      <c r="B20" s="39"/>
      <c r="C20" s="47"/>
      <c r="D20" s="8"/>
      <c r="E20" s="15"/>
      <c r="F20" s="48"/>
      <c r="G20" s="40"/>
      <c r="H20" s="62"/>
      <c r="I20" s="62"/>
      <c r="J20" s="62"/>
      <c r="K20" s="62"/>
      <c r="L20" s="42"/>
    </row>
    <row r="21" spans="1:12" s="43" customFormat="1" ht="15.95" customHeight="1" x14ac:dyDescent="0.25">
      <c r="A21" s="2"/>
      <c r="B21" s="39"/>
      <c r="C21" s="47"/>
      <c r="D21" s="8"/>
      <c r="E21" s="15"/>
      <c r="F21" s="48"/>
      <c r="G21" s="40"/>
      <c r="H21" s="62"/>
      <c r="I21" s="62"/>
      <c r="J21" s="62"/>
      <c r="K21" s="62"/>
      <c r="L21" s="42"/>
    </row>
    <row r="22" spans="1:12" s="43" customFormat="1" ht="15" customHeight="1" x14ac:dyDescent="0.25">
      <c r="A22" s="2" t="s">
        <v>6</v>
      </c>
      <c r="B22" s="19"/>
      <c r="C22" s="18"/>
      <c r="D22" s="18"/>
      <c r="E22" s="7"/>
      <c r="F22" s="7"/>
      <c r="G22" s="40"/>
      <c r="H22" s="62"/>
      <c r="I22" s="62"/>
      <c r="J22" s="62"/>
      <c r="K22" s="62"/>
      <c r="L22" s="42"/>
    </row>
    <row r="23" spans="1:12" s="43" customFormat="1" ht="15.95" customHeight="1" x14ac:dyDescent="0.25">
      <c r="A23" s="71" t="s">
        <v>2</v>
      </c>
      <c r="B23" s="71" t="s">
        <v>3</v>
      </c>
      <c r="C23" s="73" t="s">
        <v>4</v>
      </c>
      <c r="D23" s="75" t="s">
        <v>5</v>
      </c>
      <c r="E23" s="3" t="s">
        <v>10</v>
      </c>
      <c r="F23" s="3" t="s">
        <v>11</v>
      </c>
      <c r="G23" s="40"/>
      <c r="H23" s="62"/>
      <c r="I23" s="62"/>
      <c r="J23" s="62"/>
      <c r="K23" s="62"/>
      <c r="L23" s="42"/>
    </row>
    <row r="24" spans="1:12" s="43" customFormat="1" ht="15.95" customHeight="1" x14ac:dyDescent="0.25">
      <c r="A24" s="49">
        <v>413840</v>
      </c>
      <c r="B24" s="67" t="s">
        <v>22</v>
      </c>
      <c r="C24" s="68">
        <v>33519</v>
      </c>
      <c r="D24" s="69" t="s">
        <v>23</v>
      </c>
      <c r="E24" s="70">
        <v>-10000000</v>
      </c>
      <c r="F24" s="70">
        <f>10000000+E24</f>
        <v>0</v>
      </c>
      <c r="G24" s="40"/>
      <c r="H24" s="62"/>
      <c r="I24" s="62"/>
      <c r="J24" s="62"/>
      <c r="K24" s="62"/>
      <c r="L24" s="42"/>
    </row>
    <row r="25" spans="1:12" s="43" customFormat="1" ht="15.95" customHeight="1" x14ac:dyDescent="0.25">
      <c r="A25" s="67" t="s">
        <v>14</v>
      </c>
      <c r="B25" s="67" t="s">
        <v>15</v>
      </c>
      <c r="C25" s="68">
        <v>33519</v>
      </c>
      <c r="D25" s="69" t="s">
        <v>16</v>
      </c>
      <c r="E25" s="70">
        <v>22711500</v>
      </c>
      <c r="F25" s="70">
        <f>0+E25</f>
        <v>22711500</v>
      </c>
      <c r="G25" s="40"/>
      <c r="H25" s="62"/>
      <c r="I25" s="62"/>
      <c r="J25" s="62"/>
      <c r="K25" s="62"/>
      <c r="L25" s="42"/>
    </row>
    <row r="26" spans="1:12" s="43" customFormat="1" ht="15.95" customHeight="1" x14ac:dyDescent="0.25">
      <c r="A26" s="67" t="s">
        <v>24</v>
      </c>
      <c r="B26" s="67" t="s">
        <v>25</v>
      </c>
      <c r="C26" s="68">
        <v>33519</v>
      </c>
      <c r="D26" s="69" t="s">
        <v>26</v>
      </c>
      <c r="E26" s="70">
        <v>600000</v>
      </c>
      <c r="F26" s="70">
        <f>329595+E26</f>
        <v>929595</v>
      </c>
      <c r="G26" s="40"/>
      <c r="H26" s="62"/>
      <c r="I26" s="62"/>
      <c r="J26" s="62"/>
      <c r="K26" s="62"/>
      <c r="L26" s="42"/>
    </row>
    <row r="27" spans="1:12" s="43" customFormat="1" ht="15.95" customHeight="1" x14ac:dyDescent="0.25">
      <c r="A27" s="67"/>
      <c r="B27" s="52"/>
      <c r="C27" s="47"/>
      <c r="D27" s="8" t="s">
        <v>7</v>
      </c>
      <c r="E27" s="72">
        <f>SUBTOTAL(9,E24:E26)</f>
        <v>13311500</v>
      </c>
      <c r="F27" s="36"/>
      <c r="G27" s="40"/>
      <c r="H27" s="62"/>
      <c r="I27" s="62"/>
      <c r="J27" s="62"/>
      <c r="K27" s="62"/>
      <c r="L27" s="42"/>
    </row>
    <row r="28" spans="1:12" s="43" customFormat="1" ht="15.95" customHeight="1" x14ac:dyDescent="0.25">
      <c r="A28" s="38"/>
      <c r="B28" s="52"/>
      <c r="C28" s="47"/>
      <c r="D28" s="8"/>
      <c r="E28" s="15"/>
      <c r="F28" s="36"/>
      <c r="G28" s="40"/>
      <c r="H28" s="62"/>
      <c r="I28" s="62"/>
      <c r="J28" s="62"/>
      <c r="K28" s="62"/>
      <c r="L28" s="42"/>
    </row>
    <row r="29" spans="1:12" s="37" customFormat="1" ht="15.95" customHeight="1" x14ac:dyDescent="0.25">
      <c r="A29" s="56" t="s">
        <v>0</v>
      </c>
      <c r="B29" s="53"/>
      <c r="C29" s="54"/>
      <c r="D29" s="55"/>
      <c r="E29" s="36"/>
      <c r="F29" s="36"/>
      <c r="G29" s="46"/>
      <c r="H29" s="62"/>
      <c r="I29" s="62"/>
      <c r="J29" s="62"/>
      <c r="K29" s="62"/>
      <c r="L29" s="42"/>
    </row>
    <row r="30" spans="1:12" ht="15.95" customHeight="1" x14ac:dyDescent="0.25">
      <c r="A30" s="71" t="s">
        <v>2</v>
      </c>
      <c r="B30" s="71" t="s">
        <v>3</v>
      </c>
      <c r="C30" s="73" t="s">
        <v>4</v>
      </c>
      <c r="D30" s="75" t="s">
        <v>5</v>
      </c>
      <c r="E30" s="3" t="s">
        <v>10</v>
      </c>
      <c r="F30" s="3" t="s">
        <v>11</v>
      </c>
      <c r="H30" s="57"/>
      <c r="I30" s="57"/>
      <c r="J30" s="57"/>
      <c r="K30" s="57"/>
      <c r="L30" s="28"/>
    </row>
    <row r="31" spans="1:12" ht="15.95" customHeight="1" x14ac:dyDescent="0.2">
      <c r="A31" s="65">
        <v>41335</v>
      </c>
      <c r="B31" s="65">
        <v>563000</v>
      </c>
      <c r="C31" s="65">
        <v>33519</v>
      </c>
      <c r="D31" s="64" t="s">
        <v>20</v>
      </c>
      <c r="E31" s="66">
        <v>13311500</v>
      </c>
      <c r="F31" s="66">
        <f>15000000+E31</f>
        <v>28311500</v>
      </c>
    </row>
    <row r="32" spans="1:12" ht="15.95" customHeight="1" x14ac:dyDescent="0.2">
      <c r="A32" s="18"/>
      <c r="B32" s="39"/>
      <c r="C32" s="47"/>
      <c r="D32" s="8" t="s">
        <v>9</v>
      </c>
      <c r="E32" s="72">
        <f>SUBTOTAL(9,E31:E31)</f>
        <v>13311500</v>
      </c>
      <c r="F32" s="48"/>
    </row>
    <row r="33" spans="1:14" ht="15.95" customHeight="1" x14ac:dyDescent="0.2">
      <c r="A33" s="38"/>
      <c r="B33" s="39"/>
      <c r="C33" s="47"/>
      <c r="D33" s="8"/>
      <c r="E33" s="15"/>
      <c r="F33" s="48"/>
    </row>
    <row r="34" spans="1:14" ht="15.95" customHeight="1" x14ac:dyDescent="0.2">
      <c r="A34" s="2" t="s">
        <v>30</v>
      </c>
      <c r="B34" s="39"/>
      <c r="C34" s="47"/>
      <c r="D34" s="8"/>
      <c r="E34" s="15"/>
      <c r="F34" s="48"/>
    </row>
    <row r="35" spans="1:14" ht="15.95" customHeight="1" x14ac:dyDescent="0.2">
      <c r="A35" s="2"/>
      <c r="B35" s="39"/>
      <c r="C35" s="47"/>
      <c r="D35" s="8"/>
      <c r="E35" s="15"/>
      <c r="F35" s="48"/>
    </row>
    <row r="36" spans="1:14" ht="15.95" customHeight="1" x14ac:dyDescent="0.2">
      <c r="A36" s="2" t="s">
        <v>6</v>
      </c>
      <c r="B36" s="19"/>
      <c r="C36" s="18"/>
      <c r="E36" s="7"/>
      <c r="F36" s="7"/>
    </row>
    <row r="37" spans="1:14" ht="15.95" customHeight="1" x14ac:dyDescent="0.2">
      <c r="A37" s="71" t="s">
        <v>2</v>
      </c>
      <c r="B37" s="71" t="s">
        <v>3</v>
      </c>
      <c r="C37" s="73" t="s">
        <v>4</v>
      </c>
      <c r="D37" s="75" t="s">
        <v>5</v>
      </c>
      <c r="E37" s="3" t="s">
        <v>10</v>
      </c>
      <c r="F37" s="3" t="s">
        <v>11</v>
      </c>
    </row>
    <row r="38" spans="1:14" ht="15.95" customHeight="1" x14ac:dyDescent="0.2">
      <c r="A38" s="44" t="s">
        <v>24</v>
      </c>
      <c r="B38" s="74">
        <v>387028</v>
      </c>
      <c r="C38" s="44" t="s">
        <v>27</v>
      </c>
      <c r="D38" s="55" t="s">
        <v>26</v>
      </c>
      <c r="E38" s="14">
        <v>-600000</v>
      </c>
      <c r="F38" s="36">
        <f>3709224.15+E38</f>
        <v>3109224.15</v>
      </c>
      <c r="N38" s="2"/>
    </row>
    <row r="39" spans="1:14" ht="15.95" customHeight="1" x14ac:dyDescent="0.2">
      <c r="A39" s="44"/>
      <c r="B39" s="74"/>
      <c r="C39" s="44"/>
      <c r="D39" s="8" t="s">
        <v>7</v>
      </c>
      <c r="E39" s="15">
        <f>SUBTOTAL(9,E38)</f>
        <v>-600000</v>
      </c>
      <c r="F39" s="36"/>
      <c r="N39" s="2"/>
    </row>
    <row r="40" spans="1:14" ht="15.95" customHeight="1" x14ac:dyDescent="0.2">
      <c r="A40" s="38"/>
      <c r="B40" s="39"/>
      <c r="C40" s="47"/>
      <c r="D40" s="8"/>
      <c r="E40" s="15"/>
      <c r="F40" s="48"/>
      <c r="N40" s="2"/>
    </row>
    <row r="41" spans="1:14" ht="15.95" customHeight="1" x14ac:dyDescent="0.25">
      <c r="A41" s="56" t="s">
        <v>0</v>
      </c>
      <c r="B41" s="53"/>
      <c r="C41" s="54"/>
      <c r="D41" s="55"/>
      <c r="E41" s="36"/>
      <c r="F41" s="36"/>
    </row>
    <row r="42" spans="1:14" ht="15.95" customHeight="1" x14ac:dyDescent="0.2">
      <c r="A42" s="71" t="s">
        <v>2</v>
      </c>
      <c r="B42" s="71" t="s">
        <v>3</v>
      </c>
      <c r="C42" s="76" t="s">
        <v>4</v>
      </c>
      <c r="D42" s="77" t="s">
        <v>5</v>
      </c>
      <c r="E42" s="3" t="s">
        <v>10</v>
      </c>
      <c r="F42" s="3" t="s">
        <v>11</v>
      </c>
    </row>
    <row r="43" spans="1:14" ht="15.95" customHeight="1" x14ac:dyDescent="0.2">
      <c r="A43" s="65">
        <v>41336</v>
      </c>
      <c r="B43" s="65">
        <v>590300</v>
      </c>
      <c r="C43" s="65">
        <v>30099</v>
      </c>
      <c r="D43" s="64" t="s">
        <v>28</v>
      </c>
      <c r="E43" s="66">
        <v>-600000</v>
      </c>
      <c r="F43" s="66">
        <f>3709224.15+E43</f>
        <v>3109224.15</v>
      </c>
    </row>
    <row r="44" spans="1:14" ht="15.95" customHeight="1" x14ac:dyDescent="0.2">
      <c r="A44" s="18"/>
      <c r="B44" s="39"/>
      <c r="C44" s="47"/>
      <c r="D44" s="8" t="s">
        <v>9</v>
      </c>
      <c r="E44" s="14">
        <f>SUBTOTAL(9,E43:E43)</f>
        <v>-600000</v>
      </c>
      <c r="F44" s="48"/>
    </row>
    <row r="45" spans="1:14" ht="15.95" customHeight="1" x14ac:dyDescent="0.2">
      <c r="A45" s="18"/>
      <c r="B45" s="39"/>
      <c r="C45" s="47"/>
      <c r="D45" s="8"/>
      <c r="E45" s="15"/>
      <c r="F45" s="48"/>
    </row>
    <row r="46" spans="1:14" ht="15.95" customHeight="1" thickBot="1" x14ac:dyDescent="0.25">
      <c r="A46" s="38"/>
      <c r="B46" s="44"/>
      <c r="C46" s="45"/>
      <c r="D46" s="8" t="s">
        <v>29</v>
      </c>
      <c r="E46" s="16">
        <f>E18+E32+E44</f>
        <v>5665400</v>
      </c>
      <c r="F46" s="50"/>
    </row>
    <row r="47" spans="1:14" ht="15.95" customHeight="1" thickTop="1" x14ac:dyDescent="0.2">
      <c r="A47" s="49"/>
      <c r="C47" s="18"/>
      <c r="D47" s="4"/>
      <c r="E47" s="1"/>
    </row>
    <row r="48" spans="1:14" ht="15.95" customHeight="1" x14ac:dyDescent="0.2">
      <c r="A48" s="19"/>
    </row>
  </sheetData>
  <printOptions horizontalCentered="1"/>
  <pageMargins left="1" right="1" top="1" bottom="1" header="0.5" footer="0.5"/>
  <pageSetup scale="87"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Eric Crawford</cp:lastModifiedBy>
  <cp:lastPrinted>2023-02-03T19:30:06Z</cp:lastPrinted>
  <dcterms:created xsi:type="dcterms:W3CDTF">2007-01-29T16:59:23Z</dcterms:created>
  <dcterms:modified xsi:type="dcterms:W3CDTF">2024-02-20T21:25:20Z</dcterms:modified>
</cp:coreProperties>
</file>